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多片段无缝克隆计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<sst xmlns="http://schemas.openxmlformats.org/spreadsheetml/2006/main" count="48" uniqueCount="35">
  <si>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无缝克隆片段载体加入量计算表（多片段版）</t>
  </si>
  <si>
    <t>请输入相关信息:</t>
  </si>
  <si>
    <t>项目</t>
  </si>
  <si>
    <t>数值</t>
  </si>
  <si>
    <t>单位</t>
  </si>
  <si>
    <t>载体大小</t>
  </si>
  <si>
    <t>kb</t>
  </si>
  <si>
    <t>载体浓度</t>
  </si>
  <si>
    <t>ng/μl</t>
  </si>
  <si>
    <t>载体总量</t>
  </si>
  <si>
    <t>ng</t>
  </si>
  <si>
    <t>插入片段信息（可新增行扩展多片段）</t>
  </si>
  <si>
    <t>片段序号</t>
  </si>
  <si>
    <t>片段长度</t>
  </si>
  <si>
    <t>片段浓度</t>
  </si>
  <si>
    <t>片段/载体摩尔比</t>
  </si>
  <si>
    <t>计算结果:</t>
  </si>
  <si>
    <t>体积 (μl)</t>
  </si>
  <si>
    <t>总量 (ng)</t>
  </si>
  <si>
    <t>pmol</t>
  </si>
  <si>
    <t>载体</t>
  </si>
  <si>
    <t>插入片段1</t>
  </si>
  <si>
    <t>插入片段2</t>
  </si>
  <si>
    <t>插入片段3</t>
  </si>
  <si>
    <t>插入片段4</t>
  </si>
  <si>
    <t>插入片段5</t>
  </si>
  <si>
    <t>填写说明:</t>
  </si>
  <si>
    <t>1.红色字体部分需根据需要自行填写，黑色字体部分为默认输出的计算结果。</t>
  </si>
  <si>
    <t>2.多片段计算可直接在片段信息区新增行，复制对应公式即可扩展。</t>
  </si>
  <si>
    <t>3.片段/载体摩尔比：单片段插入推荐2，多片段插入推荐1:1:1...</t>
  </si>
  <si>
    <t>注意事项:</t>
  </si>
  <si>
    <t>1.最适载体用量(ng) = 0.02 × 载体碱基对数，即0.03 pmol。</t>
  </si>
  <si>
    <t>2.单片段插入，最适片段/载体摩尔比为2，最适片段用量 (ng) = 0.04 × 片段碱基对数。</t>
  </si>
  <si>
    <t>3.多片段插入，最适片段/载体摩尔比为1，每片段最适用量 (ng) = 0.02 × 片段碱基对数。</t>
  </si>
  <si>
    <t>4.总DNA浓度不宜过高，建议反应体系中总DNA量控制在200ng以内，避免非特异性连接。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</si>
</sst>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6">
    <font>
      <sz val="10"/>
      <color theme="1"/>
      <name val="等线"/>
      <charset val="134"/>
      <scheme val="minor"/>
    </font>
    <font>
      <b/>
      <sz val="14"/>
      <color rgb="FFFFFFFF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FFFFFF"/>
      <name val="微软雅黑"/>
      <charset val="134"/>
    </font>
    <font>
      <sz val="11"/>
      <color rgb="FF333333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6"/>
  <sheetViews>
    <sheetView tabSelected="1" workbookViewId="0">
      <pane ySplit="12" topLeftCell="A13" activePane="bottomLeft" state="frozen"/>
      <selection/>
      <selection pane="bottomLeft" activeCell="D19" sqref="D19"/>
    </sheetView>
  </sheetViews>
  <sheetFormatPr defaultColWidth="14" defaultRowHeight="13.2" outlineLevelCol="6"/>
  <cols>
    <col min="1" max="2" width="51" customWidth="1"/>
    <col min="3" max="3" width="45" customWidth="1"/>
    <col min="4" max="4" width="41" customWidth="1"/>
    <col min="5" max="5" width="9" customWidth="1"/>
    <col min="6" max="6" width="20" customWidth="1"/>
    <col min="7" max="7" width="9" customWidth="1"/>
  </cols>
  <sheetData>
    <row r="1" ht="38.1" customHeight="1" spans="1:6">
      <c r="A1" s="1" t="s">
        <v>0</v>
      </c>
    </row>
    <row r="2" ht="15" customHeight="1"/>
    <row r="3" ht="15" customHeight="1" spans="1:6">
      <c r="A3" s="2" t="s">
        <v>1</v>
      </c>
    </row>
    <row r="4" ht="24" customHeight="1" spans="1:6">
      <c r="A4" s="3" t="s">
        <v>2</v>
      </c>
      <c r="B4" s="3" t="s">
        <v>3</v>
      </c>
      <c r="C4" s="3" t="s">
        <v>4</v>
      </c>
    </row>
    <row r="5" ht="18.95" customHeight="1" spans="1:6">
      <c r="A5" s="4" t="s">
        <v>5</v>
      </c>
      <c r="B5" s="5">
        <v>10</v>
      </c>
      <c r="C5" s="6" t="s">
        <v>6</v>
      </c>
    </row>
    <row r="6" ht="18.95" customHeight="1" spans="1:6">
      <c r="A6" s="4" t="s">
        <v>7</v>
      </c>
      <c r="B6" s="5">
        <v>10</v>
      </c>
      <c r="C6" s="6" t="s">
        <v>8</v>
      </c>
    </row>
    <row r="7" ht="18.95" customHeight="1" spans="1:6">
      <c r="A7" s="4" t="s">
        <v>9</v>
      </c>
      <c r="B7" s="5">
        <v>100</v>
      </c>
      <c r="C7" s="6" t="s">
        <v>10</v>
      </c>
    </row>
    <row r="8" ht="15" customHeight="1"/>
    <row r="9" ht="15" customHeight="1" spans="1:6">
      <c r="A9" s="2" t="s">
        <v>11</v>
      </c>
    </row>
    <row r="10" ht="24" customHeight="1" spans="1:6">
      <c r="A10" s="3" t="s">
        <v>12</v>
      </c>
      <c r="B10" s="3" t="s">
        <v>13</v>
      </c>
      <c r="C10" s="3" t="s">
        <v>4</v>
      </c>
      <c r="D10" s="3" t="s">
        <v>14</v>
      </c>
      <c r="E10" s="3" t="s">
        <v>4</v>
      </c>
      <c r="F10" s="3" t="s">
        <v>15</v>
      </c>
    </row>
    <row r="11" ht="18.95" customHeight="1" spans="1:6">
      <c r="A11" s="6">
        <v>1</v>
      </c>
      <c r="B11" s="5">
        <v>1</v>
      </c>
      <c r="C11" s="6" t="s">
        <v>6</v>
      </c>
      <c r="D11" s="5">
        <v>50</v>
      </c>
      <c r="E11" s="6" t="s">
        <v>8</v>
      </c>
      <c r="F11" s="5">
        <v>1</v>
      </c>
    </row>
    <row r="12" ht="18.95" customHeight="1" spans="1:6">
      <c r="A12" s="6">
        <v>2</v>
      </c>
      <c r="B12" s="5">
        <v>0.8</v>
      </c>
      <c r="C12" s="6" t="s">
        <v>6</v>
      </c>
      <c r="D12" s="5">
        <v>40</v>
      </c>
      <c r="E12" s="6" t="s">
        <v>8</v>
      </c>
      <c r="F12" s="5">
        <v>1</v>
      </c>
    </row>
    <row r="13" ht="18.95" customHeight="1" spans="1:6">
      <c r="A13" s="6">
        <v>3</v>
      </c>
      <c r="B13" s="5">
        <v>1.2</v>
      </c>
      <c r="C13" s="6" t="s">
        <v>6</v>
      </c>
      <c r="D13" s="5">
        <v>60</v>
      </c>
      <c r="E13" s="6" t="s">
        <v>8</v>
      </c>
      <c r="F13" s="5">
        <v>1</v>
      </c>
    </row>
    <row r="14" ht="18.95" customHeight="1" spans="1:6">
      <c r="A14" s="6">
        <v>4</v>
      </c>
      <c r="B14" s="5"/>
      <c r="C14" s="6" t="s">
        <v>6</v>
      </c>
      <c r="D14" s="5"/>
      <c r="E14" s="6" t="s">
        <v>8</v>
      </c>
      <c r="F14" s="5">
        <v>1</v>
      </c>
    </row>
    <row r="15" ht="18.95" customHeight="1" spans="1:6">
      <c r="A15" s="6">
        <v>5</v>
      </c>
      <c r="B15" s="5"/>
      <c r="C15" s="6" t="s">
        <v>6</v>
      </c>
      <c r="D15" s="5"/>
      <c r="E15" s="6" t="s">
        <v>8</v>
      </c>
      <c r="F15" s="5">
        <v>1</v>
      </c>
    </row>
    <row r="16" ht="15" customHeight="1"/>
    <row r="17" ht="15" customHeight="1" spans="1:4">
      <c r="A17" s="2" t="s">
        <v>16</v>
      </c>
    </row>
    <row r="18" ht="24" customHeight="1" spans="1:4">
      <c r="A18" s="3" t="s">
        <v>2</v>
      </c>
      <c r="B18" s="3" t="s">
        <v>17</v>
      </c>
      <c r="C18" s="3" t="s">
        <v>18</v>
      </c>
      <c r="D18" s="3" t="s">
        <v>19</v>
      </c>
    </row>
    <row r="19" ht="18.95" customHeight="1" spans="1:4">
      <c r="A19" s="4" t="s">
        <v>20</v>
      </c>
      <c r="B19" s="7">
        <f>IFERROR(B7/B6,"")</f>
        <v>10</v>
      </c>
      <c r="C19" s="7">
        <f>B7</f>
        <v>100</v>
      </c>
      <c r="D19" s="8">
        <f>IFERROR(B7/(B5*1000*660)*1000,"")</f>
        <v>0.0151515151515152</v>
      </c>
    </row>
    <row r="20" ht="18.95" customHeight="1" spans="1:4">
      <c r="A20" s="4" t="s">
        <v>21</v>
      </c>
      <c r="B20" s="7">
        <f>IFERROR((D19*F11*B11*1000*650/1000)/D11,"")</f>
        <v>0.196969696969697</v>
      </c>
      <c r="C20" s="7">
        <f>IFERROR(D19*F11*B11*1000*650/1000,"")</f>
        <v>9.84848484848485</v>
      </c>
      <c r="D20" s="8">
        <f>IFERROR(D19*F11,"")</f>
        <v>0.0151515151515152</v>
      </c>
    </row>
    <row r="21" ht="18.95" customHeight="1" spans="1:4">
      <c r="A21" s="4" t="s">
        <v>22</v>
      </c>
      <c r="B21" s="7">
        <f>IFERROR((D19*F12*B12*1000*650/1000)/D12,"")</f>
        <v>0.196969696969697</v>
      </c>
      <c r="C21" s="7">
        <f>IFERROR(D19*F12*B12*1000*650/1000,"")</f>
        <v>7.87878787878788</v>
      </c>
      <c r="D21" s="8">
        <f>IFERROR(D19*F12,"")</f>
        <v>0.0151515151515152</v>
      </c>
    </row>
    <row r="22" ht="18.95" customHeight="1" spans="1:4">
      <c r="A22" s="4" t="s">
        <v>23</v>
      </c>
      <c r="B22" s="7">
        <f>IFERROR((D19*F13*B13*1000*650/1000)/D13,"")</f>
        <v>0.196969696969697</v>
      </c>
      <c r="C22" s="7">
        <f>IFERROR(D19*F13*B13*1000*650/1000,"")</f>
        <v>11.8181818181818</v>
      </c>
      <c r="D22" s="8">
        <f>IFERROR(D19*F13,"")</f>
        <v>0.0151515151515152</v>
      </c>
    </row>
    <row r="23" ht="18.95" customHeight="1" spans="1:4">
      <c r="A23" s="4" t="s">
        <v>24</v>
      </c>
      <c r="B23" s="7" t="str">
        <f>IFERROR((D19*F14*B14*1000*650/1000)/D14,"")</f>
        <v/>
      </c>
      <c r="C23" s="7">
        <f>IFERROR(D19*F14*B14*1000*650/1000,"")</f>
        <v>0</v>
      </c>
      <c r="D23" s="8">
        <f>IFERROR(D19*F14,"")</f>
        <v>0.0151515151515152</v>
      </c>
    </row>
    <row r="24" ht="18.95" customHeight="1" spans="1:4">
      <c r="A24" s="4" t="s">
        <v>25</v>
      </c>
      <c r="B24" s="7" t="str">
        <f>IFERROR((D19*F15*B15*1000*650/1000)/D15,"")</f>
        <v/>
      </c>
      <c r="C24" s="7">
        <f>IFERROR(D19*F15*B15*1000*650/1000,"")</f>
        <v>0</v>
      </c>
      <c r="D24" s="8">
        <f>IFERROR(D19*F15,"")</f>
        <v>0.0151515151515152</v>
      </c>
    </row>
    <row r="25" ht="15" customHeight="1"/>
    <row r="26" ht="15" customHeight="1"/>
    <row r="27" ht="15" customHeight="1" spans="1:4">
      <c r="A27" s="2" t="s">
        <v>26</v>
      </c>
    </row>
    <row r="28" ht="18" customHeight="1" spans="1:4">
      <c r="A28" s="9" t="s">
        <v>27</v>
      </c>
    </row>
    <row r="29" ht="18" customHeight="1" spans="1:4">
      <c r="A29" s="9" t="s">
        <v>28</v>
      </c>
    </row>
    <row r="30" ht="18" customHeight="1" spans="1:4">
      <c r="A30" s="9" t="s">
        <v>29</v>
      </c>
    </row>
    <row r="31" ht="15" customHeight="1"/>
    <row r="32" ht="15" customHeight="1" spans="1:4">
      <c r="A32" s="2" t="s">
        <v>30</v>
      </c>
    </row>
    <row r="33" ht="18" customHeight="1" spans="1:1">
      <c r="A33" s="9" t="s">
        <v>31</v>
      </c>
    </row>
    <row r="34" ht="18" customHeight="1" spans="1:1">
      <c r="A34" s="9" t="s">
        <v>32</v>
      </c>
    </row>
    <row r="35" ht="18" customHeight="1" spans="1:1">
      <c r="A35" s="9" t="s">
        <v>33</v>
      </c>
    </row>
    <row r="36" ht="18" customHeight="1" spans="1:1">
      <c r="A36" s="9" t="s">
        <v>34</v>
      </c>
    </row>
  </sheetData>
  <mergeCells count="8">
    <mergeCell ref="A1:G1"/>
    <mergeCell ref="A28:G28"/>
    <mergeCell ref="A29:G29"/>
    <mergeCell ref="A30:G30"/>
    <mergeCell ref="A33:G33"/>
    <mergeCell ref="A34:G34"/>
    <mergeCell ref="A35:G35"/>
    <mergeCell ref="A36:G3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多片段无缝克隆计算表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高笑</cp:lastModifiedBy>
  <dcterms:created xsi:type="dcterms:W3CDTF">2026-06-09T09:17:00Z</dcterms:created>
  <dcterms:modified xsi:type="dcterms:W3CDTF">2026-06-30T03:42:53Z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{"Label":"1","ContentProducer":"001191110102MACQD9K64010000","ProduceID":"7649321900766710733","ReservedCode1":"","ContentPropagator":"","PropagateID":"","ReservedCode2":""}</vt:lpwstr>
  </property>
  <property fmtid="{D5CDD505-2E9C-101B-9397-08002B2CF9AE}" pid="3" name="ICV">
    <vt:lpwstr>1AD5CB2FF54E4315BA2342D038E52B46_12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